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390" windowWidth="8460" windowHeight="6795" tabRatio="602" activeTab="0"/>
  </bookViews>
  <sheets>
    <sheet name="факт 2016г." sheetId="1" r:id="rId1"/>
  </sheets>
  <externalReferences>
    <externalReference r:id="rId4"/>
  </externalReferences>
  <definedNames>
    <definedName name="source_of_funding">'[1]TEHSHEET'!$P$2:$P$13</definedName>
  </definedNames>
  <calcPr fullCalcOnLoad="1"/>
</workbook>
</file>

<file path=xl/sharedStrings.xml><?xml version="1.0" encoding="utf-8"?>
<sst xmlns="http://schemas.openxmlformats.org/spreadsheetml/2006/main" count="172" uniqueCount="102">
  <si>
    <t>Показатели</t>
  </si>
  <si>
    <t>Ед.</t>
  </si>
  <si>
    <t>тыс. Гкал</t>
  </si>
  <si>
    <t>тыс.кВт.ч</t>
  </si>
  <si>
    <t>%</t>
  </si>
  <si>
    <t>Отклон.</t>
  </si>
  <si>
    <t>тыс.руб.</t>
  </si>
  <si>
    <t>установленная тепловая мощность</t>
  </si>
  <si>
    <t>Гкал/час</t>
  </si>
  <si>
    <t>покупаемая тепловая энергия</t>
  </si>
  <si>
    <t>км</t>
  </si>
  <si>
    <t>количество тепловых котельных</t>
  </si>
  <si>
    <t>шт.</t>
  </si>
  <si>
    <t>среднесписочная численность основного произв. персонала</t>
  </si>
  <si>
    <t>человек</t>
  </si>
  <si>
    <t>кг у.т./Гкал</t>
  </si>
  <si>
    <t>выручка от регулируемой деятельности</t>
  </si>
  <si>
    <t>себестоимость оказываемых услуг  всего:</t>
  </si>
  <si>
    <t xml:space="preserve">в т.ч. </t>
  </si>
  <si>
    <t>цена натурального топлива</t>
  </si>
  <si>
    <t>руб./т.</t>
  </si>
  <si>
    <t xml:space="preserve">т </t>
  </si>
  <si>
    <t>расходы на электроэнергию</t>
  </si>
  <si>
    <t>расход электроэнергии</t>
  </si>
  <si>
    <t>руб.</t>
  </si>
  <si>
    <t>расходы на химреактивы</t>
  </si>
  <si>
    <t>расходы на амортизацию ОС и аренда имущества</t>
  </si>
  <si>
    <t>расходы на ремонт (капитальный и текущий)</t>
  </si>
  <si>
    <t>прочие и другие расходы</t>
  </si>
  <si>
    <t>валовая прибыль от продажи услуг по регулируемому виду деятельности</t>
  </si>
  <si>
    <t xml:space="preserve">чистая прибыль </t>
  </si>
  <si>
    <t xml:space="preserve">Информация  по ООО "КОТК" в сфере оказания услуг по производству </t>
  </si>
  <si>
    <t xml:space="preserve">средневзвешанный тариф  за 1 кВт.ч </t>
  </si>
  <si>
    <t>расходы на оплату труда и отчисления на социальные нужды основного производственного персонала</t>
  </si>
  <si>
    <t xml:space="preserve">удельный расход условного топлива на единицу тепловой энергии, отпускаемой в тепловую сеть </t>
  </si>
  <si>
    <t xml:space="preserve">удельный расход электрической энергии на единицу т/э, отпускаемой в тепловую сеть </t>
  </si>
  <si>
    <t>кВт.ч/Гкал</t>
  </si>
  <si>
    <t>горячая вода</t>
  </si>
  <si>
    <t>расходы на оплату труда и отчисления на социальные нужды административно-управленческого  персонала</t>
  </si>
  <si>
    <t xml:space="preserve">количество аварий на системах горячего водоснабжения </t>
  </si>
  <si>
    <t>ед/км</t>
  </si>
  <si>
    <t>доля исполненных в срок договоров о подключении (процент общего количества заключенных договоров о подключении)</t>
  </si>
  <si>
    <t xml:space="preserve">среднее продолжительность рассмотрения заявлений о подключении </t>
  </si>
  <si>
    <t>дни</t>
  </si>
  <si>
    <t>час</t>
  </si>
  <si>
    <t>количество часов (суммарно за календарный год), превышающих допустимую продолжительность перерыва подачи горячей воды, и доле потребителей, затронутых органичениями подачи горячей воды</t>
  </si>
  <si>
    <t>количество часов (суммарно за календарный год) отклонения от нормативной температуры горячей воды в точке разбора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</si>
  <si>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</si>
  <si>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за счет ввода в эксплуатацию</t>
  </si>
  <si>
    <t>за счет вывода из  эксплуатации</t>
  </si>
  <si>
    <t>стоимость переоценки основных фондов</t>
  </si>
  <si>
    <t>расходы на топливо  (каменный уголь) с учетом транспортировки</t>
  </si>
  <si>
    <t>расходы на натуральное топливо</t>
  </si>
  <si>
    <t>тепловая энергия</t>
  </si>
  <si>
    <t xml:space="preserve"> выработка тепловой энергии</t>
  </si>
  <si>
    <t xml:space="preserve"> потери тепловой энергии</t>
  </si>
  <si>
    <t xml:space="preserve"> Информация об основных показателях финансово-хозяйственной деятельности </t>
  </si>
  <si>
    <t xml:space="preserve"> Информация об основных потребительских характеристиках регулируемых услуг</t>
  </si>
  <si>
    <t xml:space="preserve">полезный отпуск тепловой энергии </t>
  </si>
  <si>
    <t>удельный расход холодной воды на единицу т/э</t>
  </si>
  <si>
    <t>м3/Гкал</t>
  </si>
  <si>
    <t>количество аварий на тепловых сетях</t>
  </si>
  <si>
    <t>количество аварий на источниках тепловой энергии (единиц на источник)</t>
  </si>
  <si>
    <t>показатели надежности и качества, установленных в соответствии с законодательством РФ</t>
  </si>
  <si>
    <t>доля числа исполненных в срок договоров о подключении (технологическом присоединении)</t>
  </si>
  <si>
    <t>среднее продолжительность рассмотрения заявок на подключение (технологическое присоединение)</t>
  </si>
  <si>
    <t>расход натурального топлива (топливо приобретается на торгах)</t>
  </si>
  <si>
    <t>соответствие состава и свойств горячей воды установленными санитарным нормам и правилам (отношение удовлетвореных проб (показателей) к общему количеству взятых проб (показателей) за отчетный период. Если пробы (показатели) неисследовались- оставить графу пустой)</t>
  </si>
  <si>
    <t xml:space="preserve">     и передачи тепловой энергии и горячего водоснабжения за 2016г.</t>
  </si>
  <si>
    <t xml:space="preserve">Факт 2016г. </t>
  </si>
  <si>
    <t>расходы по холодной воды (вся вода)</t>
  </si>
  <si>
    <t>в т.ч. Количество прекращений подачи т/э, теплоносителя в результате технологических нарушений на тепловых сетях на 1 км т/с</t>
  </si>
  <si>
    <t xml:space="preserve">          Количество прекращений подачи т/э, теплоносителя в результате технологических нарушений на источниках тепловой энергии на 1 Гкал/час установленной мощности</t>
  </si>
  <si>
    <t>протяженность тепловых  сетей ( в однотрубном исчислении)</t>
  </si>
  <si>
    <t>Бухгалтерская отчетность за 2016 год размещена на сайте ООО "КОТК", в налоговый орган сдана 16.02.2017г.</t>
  </si>
  <si>
    <t>горячее водоснабжение</t>
  </si>
  <si>
    <t>Наименование инвестиционной программы (мероприятия)</t>
  </si>
  <si>
    <t>x</t>
  </si>
  <si>
    <t>реконструкция котельной №9 с увеличением мощности и закрытием котельной №10</t>
  </si>
  <si>
    <t>Дата утверждения инвестиционной программы</t>
  </si>
  <si>
    <t>30.10.2015</t>
  </si>
  <si>
    <t>Цели инвестиционной программы</t>
  </si>
  <si>
    <t>автоматизация (с уменьшением штата); уменьшение удельных затрат (повышение КПД); уменьшение издержек на производство; снижение аварийности; прочее</t>
  </si>
  <si>
    <t>Наименование органа исполнительной власти субъекта РФ, утвердившего инвестиционную программу</t>
  </si>
  <si>
    <t>Региональная энергетическая комисссия кемеровской области</t>
  </si>
  <si>
    <t>Наименование органа местного самоуправления, согласовавшего инвестиционную программу</t>
  </si>
  <si>
    <t>Администрация Киселевского городского округа</t>
  </si>
  <si>
    <t>Срок начала реализации инвестиционной программы (мероприятия)</t>
  </si>
  <si>
    <t>01.03.2016</t>
  </si>
  <si>
    <t>Срок окончания реализации инвестиционной программы (мероприятия)</t>
  </si>
  <si>
    <t>28.02.2022</t>
  </si>
  <si>
    <t>тыс руб</t>
  </si>
  <si>
    <t>амортизация</t>
  </si>
  <si>
    <t>прибыль, направляемая на инвестиции</t>
  </si>
  <si>
    <t>Использование инвестиционных средств за отчетный год</t>
  </si>
  <si>
    <t>Всего, в том числе по источникам финансирования:</t>
  </si>
  <si>
    <t>I квартал</t>
  </si>
  <si>
    <t>II квартал</t>
  </si>
  <si>
    <t>III квартал</t>
  </si>
  <si>
    <t>IV квартал</t>
  </si>
  <si>
    <t xml:space="preserve">Информация по инвестиционной программе  ООО КОТК" </t>
  </si>
  <si>
    <t>Потребности в финансовых средствах, необходимых для реализации инвестиционной программы на год, в том числе по источникам финансирования (с учетом НДС)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</si>
</sst>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"/>
    <numFmt numFmtId="167" formatCode="0.00000"/>
    <numFmt numFmtId="168" formatCode="0.000000"/>
    <numFmt numFmtId="169" formatCode="0.0000"/>
    <numFmt numFmtId="170" formatCode="0.0000000"/>
    <numFmt numFmtId="171" formatCode="0.00000000"/>
    <numFmt numFmtId="172" formatCode="0.000000000"/>
    <numFmt numFmtId="173" formatCode="mmm/yyyy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sz val="9"/>
      <color indexed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/>
    </xf>
    <xf numFmtId="1" fontId="0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1" fontId="6" fillId="0" borderId="14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1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0" fontId="6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166" fontId="6" fillId="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6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11" xfId="0" applyFont="1" applyFill="1" applyBorder="1" applyAlignment="1">
      <alignment horizontal="right"/>
    </xf>
    <xf numFmtId="0" fontId="6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28" fillId="0" borderId="11" xfId="53" applyFont="1" applyFill="1" applyBorder="1" applyAlignment="1" applyProtection="1">
      <alignment horizontal="left" vertical="center" wrapText="1"/>
      <protection/>
    </xf>
    <xf numFmtId="0" fontId="28" fillId="0" borderId="11" xfId="53" applyFont="1" applyFill="1" applyBorder="1" applyAlignment="1" applyProtection="1">
      <alignment horizontal="center" vertical="center" wrapText="1"/>
      <protection/>
    </xf>
    <xf numFmtId="0" fontId="28" fillId="0" borderId="11" xfId="53" applyFont="1" applyFill="1" applyBorder="1" applyAlignment="1" applyProtection="1">
      <alignment horizontal="left" vertical="center" wrapText="1" indent="1"/>
      <protection/>
    </xf>
    <xf numFmtId="0" fontId="28" fillId="0" borderId="11" xfId="53" applyFont="1" applyFill="1" applyBorder="1" applyAlignment="1" applyProtection="1">
      <alignment horizontal="left" vertical="center" wrapText="1" indent="2"/>
      <protection/>
    </xf>
    <xf numFmtId="0" fontId="0" fillId="0" borderId="11" xfId="53" applyFont="1" applyFill="1" applyBorder="1" applyAlignment="1" applyProtection="1">
      <alignment horizontal="left" vertical="center" wrapText="1" indent="2"/>
      <protection/>
    </xf>
    <xf numFmtId="0" fontId="6" fillId="0" borderId="11" xfId="0" applyFont="1" applyFill="1" applyBorder="1" applyAlignment="1">
      <alignment horizontal="right" vertical="center"/>
    </xf>
    <xf numFmtId="2" fontId="7" fillId="0" borderId="11" xfId="0" applyNumberFormat="1" applyFont="1" applyFill="1" applyBorder="1" applyAlignment="1">
      <alignment horizontal="right"/>
    </xf>
    <xf numFmtId="49" fontId="0" fillId="33" borderId="11" xfId="53" applyNumberFormat="1" applyFont="1" applyFill="1" applyBorder="1" applyAlignment="1" applyProtection="1">
      <alignment horizontal="left" vertical="center" wrapText="1"/>
      <protection locked="0"/>
    </xf>
    <xf numFmtId="49" fontId="0" fillId="33" borderId="11" xfId="52" applyNumberFormat="1" applyFont="1" applyFill="1" applyBorder="1" applyAlignment="1" applyProtection="1">
      <alignment horizontal="center" vertical="center" wrapText="1"/>
      <protection locked="0"/>
    </xf>
    <xf numFmtId="49" fontId="28" fillId="33" borderId="11" xfId="52" applyNumberFormat="1" applyFont="1" applyFill="1" applyBorder="1" applyAlignment="1" applyProtection="1">
      <alignment horizontal="left" vertical="center" wrapText="1"/>
      <protection/>
    </xf>
    <xf numFmtId="0" fontId="28" fillId="33" borderId="11" xfId="53" applyFont="1" applyFill="1" applyBorder="1" applyAlignment="1" applyProtection="1">
      <alignment horizontal="center" vertical="center" wrapText="1"/>
      <protection/>
    </xf>
    <xf numFmtId="4" fontId="28" fillId="33" borderId="11" xfId="53" applyNumberFormat="1" applyFont="1" applyFill="1" applyBorder="1" applyAlignment="1" applyProtection="1">
      <alignment horizontal="right" vertical="center" wrapText="1"/>
      <protection/>
    </xf>
    <xf numFmtId="4" fontId="28" fillId="33" borderId="11" xfId="53" applyNumberFormat="1" applyFont="1" applyFill="1" applyBorder="1" applyAlignment="1" applyProtection="1">
      <alignment horizontal="right" vertical="center" wrapText="1"/>
      <protection locked="0"/>
    </xf>
    <xf numFmtId="0" fontId="28" fillId="33" borderId="11" xfId="53" applyNumberFormat="1" applyFont="1" applyFill="1" applyBorder="1" applyAlignment="1" applyProtection="1">
      <alignment horizontal="left" vertical="center" wrapText="1" indent="2"/>
      <protection locked="0"/>
    </xf>
    <xf numFmtId="0" fontId="28" fillId="33" borderId="11" xfId="53" applyNumberFormat="1" applyFont="1" applyFill="1" applyBorder="1" applyAlignment="1" applyProtection="1">
      <alignment horizontal="left" vertical="center" wrapText="1" inden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ЖКУ_проект3" xfId="52"/>
    <cellStyle name="Обычный_Мониторинг инвестици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k-file\&#1050;O&#1058;&#1050;\&#1055;&#1083;&#1072;&#1085;&#1086;&#1074;&#1099;&#1081;%20&#1086;&#1090;&#1076;&#1077;&#1083;\&#1056;&#1072;&#1089;&#1082;&#1088;&#1099;&#1090;&#1080;&#1077;%20&#1080;&#1085;&#1092;&#1086;&#1088;&#1084;&#1072;&#1094;&#1080;&#1080;\JKH.OPEN.INFO.BALANCE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4">
        <row r="2">
          <cell r="P2" t="str">
            <v>кредиты банков</v>
          </cell>
        </row>
        <row r="3">
          <cell r="P3" t="str">
            <v>кредиты иностранных банков</v>
          </cell>
        </row>
        <row r="4">
          <cell r="P4" t="str">
            <v>заемные ср-ва др. организаций</v>
          </cell>
        </row>
        <row r="5">
          <cell r="P5" t="str">
            <v>федеральный бюджет</v>
          </cell>
        </row>
        <row r="6"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P13" t="str">
            <v>прочие средства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3"/>
  <sheetViews>
    <sheetView tabSelected="1" zoomScalePageLayoutView="0" workbookViewId="0" topLeftCell="A61">
      <selection activeCell="K71" sqref="K71"/>
    </sheetView>
  </sheetViews>
  <sheetFormatPr defaultColWidth="9.00390625" defaultRowHeight="12.75"/>
  <cols>
    <col min="1" max="1" width="60.75390625" style="0" customWidth="1"/>
    <col min="2" max="2" width="11.125" style="0" customWidth="1"/>
    <col min="3" max="3" width="19.25390625" style="0" customWidth="1"/>
    <col min="4" max="5" width="11.625" style="0" hidden="1" customWidth="1"/>
    <col min="6" max="6" width="11.125" style="0" hidden="1" customWidth="1"/>
    <col min="7" max="7" width="0" style="0" hidden="1" customWidth="1"/>
    <col min="14" max="14" width="3.75390625" style="0" customWidth="1"/>
    <col min="16" max="16" width="8.25390625" style="0" customWidth="1"/>
    <col min="17" max="18" width="12.875" style="0" customWidth="1"/>
    <col min="19" max="19" width="12.125" style="0" customWidth="1"/>
    <col min="20" max="20" width="13.375" style="0" customWidth="1"/>
    <col min="21" max="21" width="13.875" style="0" customWidth="1"/>
    <col min="23" max="23" width="6.625" style="0" customWidth="1"/>
    <col min="24" max="24" width="18.75390625" style="0" customWidth="1"/>
    <col min="25" max="25" width="11.75390625" style="0" customWidth="1"/>
    <col min="26" max="26" width="19.375" style="0" customWidth="1"/>
    <col min="27" max="27" width="45.25390625" style="0" customWidth="1"/>
    <col min="28" max="28" width="18.125" style="0" customWidth="1"/>
    <col min="33" max="33" width="10.25390625" style="0" customWidth="1"/>
  </cols>
  <sheetData>
    <row r="1" ht="15.75">
      <c r="A1" s="2" t="s">
        <v>31</v>
      </c>
    </row>
    <row r="2" ht="15.75">
      <c r="A2" s="2" t="s">
        <v>68</v>
      </c>
    </row>
    <row r="3" ht="15.75">
      <c r="A3" s="2"/>
    </row>
    <row r="4" spans="1:7" ht="13.5" thickBot="1">
      <c r="A4" s="52" t="s">
        <v>56</v>
      </c>
      <c r="B4" s="10"/>
      <c r="C4" s="10"/>
      <c r="D4" s="10"/>
      <c r="E4" s="10"/>
      <c r="F4" s="10"/>
      <c r="G4" s="10"/>
    </row>
    <row r="5" spans="1:21" ht="26.25" customHeight="1">
      <c r="A5" s="76" t="s">
        <v>0</v>
      </c>
      <c r="B5" s="74" t="s">
        <v>1</v>
      </c>
      <c r="C5" s="77" t="s">
        <v>69</v>
      </c>
      <c r="D5" s="96">
        <v>2009</v>
      </c>
      <c r="E5" s="96"/>
      <c r="F5" s="97"/>
      <c r="G5" s="53" t="s">
        <v>5</v>
      </c>
      <c r="O5" s="1"/>
      <c r="P5" s="3"/>
      <c r="Q5" s="3"/>
      <c r="R5" s="3"/>
      <c r="S5" s="3"/>
      <c r="T5" s="3"/>
      <c r="U5" s="3"/>
    </row>
    <row r="6" spans="1:28" ht="15.75">
      <c r="A6" s="82" t="s">
        <v>16</v>
      </c>
      <c r="B6" s="83" t="s">
        <v>6</v>
      </c>
      <c r="C6" s="86">
        <f>C7+C8</f>
        <v>178873</v>
      </c>
      <c r="D6" s="57"/>
      <c r="E6" s="57"/>
      <c r="F6" s="58"/>
      <c r="G6" s="59"/>
      <c r="H6" s="4"/>
      <c r="O6" s="1"/>
      <c r="P6" s="1"/>
      <c r="Q6" s="1"/>
      <c r="R6" s="1"/>
      <c r="S6" s="1"/>
      <c r="T6" s="1"/>
      <c r="V6" s="2"/>
      <c r="W6" s="2"/>
      <c r="X6" s="2"/>
      <c r="Y6" s="2"/>
      <c r="Z6" s="2"/>
      <c r="AA6" s="2"/>
      <c r="AB6" s="2"/>
    </row>
    <row r="7" spans="1:28" ht="15.75">
      <c r="A7" s="54" t="s">
        <v>53</v>
      </c>
      <c r="B7" s="11" t="s">
        <v>6</v>
      </c>
      <c r="C7" s="56">
        <v>160058</v>
      </c>
      <c r="D7" s="57"/>
      <c r="E7" s="57"/>
      <c r="F7" s="58"/>
      <c r="G7" s="59"/>
      <c r="H7" s="4"/>
      <c r="O7" s="1"/>
      <c r="P7" s="1"/>
      <c r="Q7" s="1"/>
      <c r="R7" s="1"/>
      <c r="S7" s="1"/>
      <c r="T7" s="1"/>
      <c r="V7" s="2"/>
      <c r="W7" s="2"/>
      <c r="X7" s="2"/>
      <c r="Y7" s="2"/>
      <c r="Z7" s="2"/>
      <c r="AA7" s="2"/>
      <c r="AB7" s="2"/>
    </row>
    <row r="8" spans="1:28" ht="15.75">
      <c r="A8" s="54" t="s">
        <v>37</v>
      </c>
      <c r="B8" s="11" t="s">
        <v>6</v>
      </c>
      <c r="C8" s="56">
        <v>18815</v>
      </c>
      <c r="D8" s="57"/>
      <c r="E8" s="57"/>
      <c r="F8" s="58"/>
      <c r="G8" s="59"/>
      <c r="H8" s="4"/>
      <c r="O8" s="1"/>
      <c r="P8" s="1"/>
      <c r="Q8" s="1"/>
      <c r="R8" s="1"/>
      <c r="S8" s="1"/>
      <c r="T8" s="1"/>
      <c r="V8" s="2"/>
      <c r="W8" s="2"/>
      <c r="X8" s="2"/>
      <c r="Y8" s="2"/>
      <c r="Z8" s="2"/>
      <c r="AA8" s="2"/>
      <c r="AB8" s="2"/>
    </row>
    <row r="9" spans="1:28" ht="15.75">
      <c r="A9" s="82" t="s">
        <v>17</v>
      </c>
      <c r="B9" s="83" t="s">
        <v>6</v>
      </c>
      <c r="C9" s="86">
        <f>C11+C15+C18+C19+C20+C21+C22+C23+C24</f>
        <v>302643.08</v>
      </c>
      <c r="D9" s="57"/>
      <c r="E9" s="57"/>
      <c r="F9" s="58"/>
      <c r="G9" s="59"/>
      <c r="H9" s="4"/>
      <c r="O9" s="1"/>
      <c r="P9" s="1"/>
      <c r="Q9" s="1"/>
      <c r="R9" s="1"/>
      <c r="S9" s="1"/>
      <c r="T9" s="1"/>
      <c r="V9" s="2"/>
      <c r="W9" s="2"/>
      <c r="X9" s="2"/>
      <c r="Y9" s="2"/>
      <c r="Z9" s="2"/>
      <c r="AA9" s="2"/>
      <c r="AB9" s="2"/>
    </row>
    <row r="10" spans="1:28" ht="15.75">
      <c r="A10" s="54" t="s">
        <v>18</v>
      </c>
      <c r="B10" s="12" t="s">
        <v>6</v>
      </c>
      <c r="C10" s="99"/>
      <c r="D10" s="62"/>
      <c r="E10" s="62"/>
      <c r="F10" s="63"/>
      <c r="G10" s="64"/>
      <c r="H10" s="4"/>
      <c r="O10" s="1"/>
      <c r="P10" s="1"/>
      <c r="Q10" s="1"/>
      <c r="R10" s="1"/>
      <c r="S10" s="1"/>
      <c r="T10" s="1"/>
      <c r="V10" s="2"/>
      <c r="W10" s="2"/>
      <c r="X10" s="2"/>
      <c r="Y10" s="2"/>
      <c r="Z10" s="2"/>
      <c r="AA10" s="2"/>
      <c r="AB10" s="2"/>
    </row>
    <row r="11" spans="1:28" ht="15.75">
      <c r="A11" s="54" t="s">
        <v>51</v>
      </c>
      <c r="B11" s="12" t="s">
        <v>6</v>
      </c>
      <c r="C11" s="60">
        <v>58110.7</v>
      </c>
      <c r="D11" s="57"/>
      <c r="E11" s="57"/>
      <c r="F11" s="58"/>
      <c r="G11" s="59"/>
      <c r="H11" s="4"/>
      <c r="O11" s="1"/>
      <c r="P11" s="1"/>
      <c r="Q11" s="1"/>
      <c r="R11" s="1"/>
      <c r="S11" s="1"/>
      <c r="T11" s="1"/>
      <c r="V11" s="2"/>
      <c r="W11" s="2"/>
      <c r="X11" s="2"/>
      <c r="Y11" s="2"/>
      <c r="Z11" s="2"/>
      <c r="AA11" s="2"/>
      <c r="AB11" s="2"/>
    </row>
    <row r="12" spans="1:28" ht="15.75">
      <c r="A12" s="54" t="s">
        <v>52</v>
      </c>
      <c r="B12" s="12" t="s">
        <v>6</v>
      </c>
      <c r="C12" s="60">
        <v>50602</v>
      </c>
      <c r="D12" s="57"/>
      <c r="E12" s="57"/>
      <c r="F12" s="58"/>
      <c r="G12" s="59"/>
      <c r="H12" s="4"/>
      <c r="O12" s="1"/>
      <c r="P12" s="1"/>
      <c r="Q12" s="1"/>
      <c r="R12" s="1"/>
      <c r="S12" s="1"/>
      <c r="T12" s="1"/>
      <c r="V12" s="2"/>
      <c r="W12" s="2"/>
      <c r="X12" s="2"/>
      <c r="Y12" s="2"/>
      <c r="Z12" s="2"/>
      <c r="AA12" s="2"/>
      <c r="AB12" s="2"/>
    </row>
    <row r="13" spans="1:28" ht="15.75">
      <c r="A13" s="54" t="s">
        <v>66</v>
      </c>
      <c r="B13" s="12" t="s">
        <v>21</v>
      </c>
      <c r="C13" s="60">
        <v>43803.93</v>
      </c>
      <c r="D13" s="60">
        <v>47238.05</v>
      </c>
      <c r="E13" s="60">
        <v>47238.05</v>
      </c>
      <c r="F13" s="60">
        <v>47238.05</v>
      </c>
      <c r="G13" s="60">
        <v>47238.05</v>
      </c>
      <c r="H13" s="4"/>
      <c r="O13" s="1"/>
      <c r="P13" s="1"/>
      <c r="Q13" s="1"/>
      <c r="R13" s="1"/>
      <c r="S13" s="1"/>
      <c r="T13" s="1"/>
      <c r="V13" s="2"/>
      <c r="W13" s="2"/>
      <c r="X13" s="2"/>
      <c r="Y13" s="2"/>
      <c r="Z13" s="2"/>
      <c r="AA13" s="2"/>
      <c r="AB13" s="2"/>
    </row>
    <row r="14" spans="1:28" ht="15.75">
      <c r="A14" s="54" t="s">
        <v>19</v>
      </c>
      <c r="B14" s="12" t="s">
        <v>20</v>
      </c>
      <c r="C14" s="85">
        <f>C12/C13*1000</f>
        <v>1155.1931527604943</v>
      </c>
      <c r="D14" s="62"/>
      <c r="E14" s="62"/>
      <c r="F14" s="63"/>
      <c r="G14" s="64"/>
      <c r="H14" s="4"/>
      <c r="O14" s="1"/>
      <c r="P14" s="1"/>
      <c r="Q14" s="1"/>
      <c r="R14" s="1"/>
      <c r="S14" s="1"/>
      <c r="T14" s="1"/>
      <c r="V14" s="2"/>
      <c r="W14" s="2"/>
      <c r="X14" s="2"/>
      <c r="Y14" s="2"/>
      <c r="Z14" s="2"/>
      <c r="AA14" s="2"/>
      <c r="AB14" s="2"/>
    </row>
    <row r="15" spans="1:28" ht="15.75">
      <c r="A15" s="54" t="s">
        <v>22</v>
      </c>
      <c r="B15" s="12" t="s">
        <v>6</v>
      </c>
      <c r="C15" s="60">
        <v>22420.41</v>
      </c>
      <c r="D15" s="57"/>
      <c r="E15" s="57"/>
      <c r="F15" s="58"/>
      <c r="G15" s="59"/>
      <c r="H15" s="4"/>
      <c r="O15" s="1"/>
      <c r="P15" s="1"/>
      <c r="Q15" s="1"/>
      <c r="R15" s="1"/>
      <c r="S15" s="1"/>
      <c r="T15" s="1"/>
      <c r="V15" s="2"/>
      <c r="W15" s="2"/>
      <c r="X15" s="2"/>
      <c r="Y15" s="2"/>
      <c r="Z15" s="2"/>
      <c r="AA15" s="2"/>
      <c r="AB15" s="2"/>
    </row>
    <row r="16" spans="1:28" ht="15.75">
      <c r="A16" s="54" t="s">
        <v>23</v>
      </c>
      <c r="B16" s="12" t="s">
        <v>3</v>
      </c>
      <c r="C16" s="60">
        <v>7946</v>
      </c>
      <c r="D16" s="60">
        <v>10620.5</v>
      </c>
      <c r="E16" s="60">
        <v>10620.5</v>
      </c>
      <c r="F16" s="60">
        <v>10620.5</v>
      </c>
      <c r="G16" s="60">
        <v>10620.5</v>
      </c>
      <c r="H16" s="4"/>
      <c r="O16" s="1"/>
      <c r="P16" s="1"/>
      <c r="Q16" s="1"/>
      <c r="R16" s="1"/>
      <c r="S16" s="1"/>
      <c r="T16" s="1"/>
      <c r="V16" s="2"/>
      <c r="W16" s="2"/>
      <c r="X16" s="2"/>
      <c r="Y16" s="2"/>
      <c r="Z16" s="2"/>
      <c r="AA16" s="2"/>
      <c r="AB16" s="2"/>
    </row>
    <row r="17" spans="1:28" ht="15.75">
      <c r="A17" s="54" t="s">
        <v>32</v>
      </c>
      <c r="B17" s="12" t="s">
        <v>24</v>
      </c>
      <c r="C17" s="85">
        <f>C15/C16</f>
        <v>2.8215970299521773</v>
      </c>
      <c r="D17" s="62"/>
      <c r="E17" s="62"/>
      <c r="F17" s="63"/>
      <c r="G17" s="64"/>
      <c r="H17" s="4"/>
      <c r="O17" s="1"/>
      <c r="P17" s="1"/>
      <c r="Q17" s="1"/>
      <c r="R17" s="1"/>
      <c r="S17" s="1"/>
      <c r="T17" s="1"/>
      <c r="V17" s="2"/>
      <c r="W17" s="2"/>
      <c r="X17" s="2"/>
      <c r="Y17" s="2"/>
      <c r="Z17" s="2"/>
      <c r="AA17" s="2"/>
      <c r="AB17" s="2"/>
    </row>
    <row r="18" spans="1:28" ht="15.75">
      <c r="A18" s="54" t="s">
        <v>70</v>
      </c>
      <c r="B18" s="12" t="s">
        <v>6</v>
      </c>
      <c r="C18" s="60">
        <v>10699.2</v>
      </c>
      <c r="D18" s="57"/>
      <c r="E18" s="57"/>
      <c r="F18" s="58"/>
      <c r="G18" s="59"/>
      <c r="H18" s="4"/>
      <c r="O18" s="1"/>
      <c r="P18" s="1"/>
      <c r="Q18" s="1"/>
      <c r="R18" s="1"/>
      <c r="S18" s="1"/>
      <c r="T18" s="1"/>
      <c r="V18" s="2"/>
      <c r="W18" s="2"/>
      <c r="X18" s="2"/>
      <c r="Y18" s="2"/>
      <c r="Z18" s="2"/>
      <c r="AA18" s="2"/>
      <c r="AB18" s="2"/>
    </row>
    <row r="19" spans="1:28" ht="15.75">
      <c r="A19" s="54" t="s">
        <v>25</v>
      </c>
      <c r="B19" s="12" t="s">
        <v>6</v>
      </c>
      <c r="C19" s="60">
        <v>637.26</v>
      </c>
      <c r="D19" s="57"/>
      <c r="E19" s="57"/>
      <c r="F19" s="58"/>
      <c r="G19" s="59"/>
      <c r="H19" s="4"/>
      <c r="O19" s="1"/>
      <c r="P19" s="1"/>
      <c r="Q19" s="1"/>
      <c r="R19" s="1"/>
      <c r="S19" s="1"/>
      <c r="T19" s="1"/>
      <c r="V19" s="2"/>
      <c r="W19" s="2"/>
      <c r="X19" s="2"/>
      <c r="Y19" s="2"/>
      <c r="Z19" s="2"/>
      <c r="AA19" s="2"/>
      <c r="AB19" s="2"/>
    </row>
    <row r="20" spans="1:28" ht="24.75">
      <c r="A20" s="68" t="s">
        <v>33</v>
      </c>
      <c r="B20" s="12" t="s">
        <v>6</v>
      </c>
      <c r="C20" s="60">
        <f>92431.78+29866.53</f>
        <v>122298.31</v>
      </c>
      <c r="D20" s="60"/>
      <c r="E20" s="60"/>
      <c r="F20" s="60"/>
      <c r="G20" s="60"/>
      <c r="H20" s="4"/>
      <c r="O20" s="1"/>
      <c r="P20" s="1"/>
      <c r="Q20" s="1"/>
      <c r="R20" s="1"/>
      <c r="S20" s="1"/>
      <c r="T20" s="1"/>
      <c r="V20" s="2"/>
      <c r="W20" s="2"/>
      <c r="X20" s="2"/>
      <c r="Y20" s="2"/>
      <c r="Z20" s="2"/>
      <c r="AA20" s="2"/>
      <c r="AB20" s="2"/>
    </row>
    <row r="21" spans="1:28" ht="24.75">
      <c r="A21" s="68" t="s">
        <v>38</v>
      </c>
      <c r="B21" s="12" t="s">
        <v>6</v>
      </c>
      <c r="C21" s="60">
        <f>5133.93+17000.67</f>
        <v>22134.6</v>
      </c>
      <c r="D21" s="60"/>
      <c r="E21" s="60"/>
      <c r="F21" s="60"/>
      <c r="G21" s="60"/>
      <c r="H21" s="4"/>
      <c r="O21" s="1"/>
      <c r="P21" s="1"/>
      <c r="Q21" s="1"/>
      <c r="R21" s="1"/>
      <c r="S21" s="1"/>
      <c r="T21" s="1"/>
      <c r="V21" s="2"/>
      <c r="W21" s="2"/>
      <c r="X21" s="2"/>
      <c r="Y21" s="2"/>
      <c r="Z21" s="2"/>
      <c r="AA21" s="2"/>
      <c r="AB21" s="2"/>
    </row>
    <row r="22" spans="1:28" ht="15.75">
      <c r="A22" s="54" t="s">
        <v>26</v>
      </c>
      <c r="B22" s="12" t="s">
        <v>6</v>
      </c>
      <c r="C22" s="60">
        <f>2675.23+33991.8+482.59</f>
        <v>37149.62</v>
      </c>
      <c r="D22" s="61">
        <f>9170+22916</f>
        <v>32086</v>
      </c>
      <c r="E22" s="61">
        <f>9170+22916</f>
        <v>32086</v>
      </c>
      <c r="F22" s="61">
        <f>9170+22916</f>
        <v>32086</v>
      </c>
      <c r="G22" s="61">
        <f>9170+22916</f>
        <v>32086</v>
      </c>
      <c r="H22" s="4"/>
      <c r="O22" s="1"/>
      <c r="P22" s="1"/>
      <c r="Q22" s="1"/>
      <c r="R22" s="1"/>
      <c r="S22" s="1"/>
      <c r="T22" s="1"/>
      <c r="V22" s="2"/>
      <c r="W22" s="2"/>
      <c r="X22" s="2"/>
      <c r="Y22" s="2"/>
      <c r="Z22" s="2"/>
      <c r="AA22" s="2"/>
      <c r="AB22" s="2"/>
    </row>
    <row r="23" spans="1:28" ht="15.75">
      <c r="A23" s="54" t="s">
        <v>27</v>
      </c>
      <c r="B23" s="12" t="s">
        <v>6</v>
      </c>
      <c r="C23" s="60">
        <v>12211.74</v>
      </c>
      <c r="D23" s="62"/>
      <c r="E23" s="62"/>
      <c r="F23" s="63"/>
      <c r="G23" s="64"/>
      <c r="H23" s="4"/>
      <c r="O23" s="1"/>
      <c r="P23" s="1"/>
      <c r="Q23" s="1"/>
      <c r="R23" s="1"/>
      <c r="S23" s="1"/>
      <c r="T23" s="1"/>
      <c r="V23" s="2"/>
      <c r="W23" s="2"/>
      <c r="X23" s="2"/>
      <c r="Y23" s="2"/>
      <c r="Z23" s="2"/>
      <c r="AA23" s="2"/>
      <c r="AB23" s="2"/>
    </row>
    <row r="24" spans="1:28" ht="15.75">
      <c r="A24" s="54" t="s">
        <v>28</v>
      </c>
      <c r="B24" s="12" t="s">
        <v>6</v>
      </c>
      <c r="C24" s="60">
        <v>16981.24</v>
      </c>
      <c r="D24" s="60">
        <f>D9-D11-D15-D18-D19-D20-D22-D23</f>
        <v>-32086</v>
      </c>
      <c r="E24" s="60">
        <f>E9-E11-E15-E18-E19-E20-E22-E23</f>
        <v>-32086</v>
      </c>
      <c r="F24" s="60">
        <f>F9-F11-F15-F18-F19-F20-F22-F23</f>
        <v>-32086</v>
      </c>
      <c r="G24" s="60">
        <f>G9-G11-G15-G18-G19-G20-G22-G23</f>
        <v>-32086</v>
      </c>
      <c r="H24" s="4"/>
      <c r="I24" s="70"/>
      <c r="O24" s="1"/>
      <c r="P24" s="1"/>
      <c r="Q24" s="1"/>
      <c r="R24" s="1"/>
      <c r="S24" s="1"/>
      <c r="T24" s="1"/>
      <c r="V24" s="2"/>
      <c r="W24" s="2"/>
      <c r="X24" s="2"/>
      <c r="Y24" s="2"/>
      <c r="Z24" s="2"/>
      <c r="AA24" s="2"/>
      <c r="AB24" s="2"/>
    </row>
    <row r="25" spans="1:28" ht="15.75">
      <c r="A25" s="82" t="s">
        <v>30</v>
      </c>
      <c r="B25" s="83" t="s">
        <v>6</v>
      </c>
      <c r="C25" s="86">
        <v>-855.44</v>
      </c>
      <c r="D25" s="61">
        <v>0</v>
      </c>
      <c r="E25" s="61">
        <v>0</v>
      </c>
      <c r="F25" s="61">
        <v>0</v>
      </c>
      <c r="G25" s="61">
        <v>0</v>
      </c>
      <c r="H25" s="4"/>
      <c r="O25" s="1"/>
      <c r="P25" s="1"/>
      <c r="Q25" s="1"/>
      <c r="R25" s="1"/>
      <c r="S25" s="1"/>
      <c r="T25" s="1"/>
      <c r="V25" s="2"/>
      <c r="W25" s="2"/>
      <c r="X25" s="2"/>
      <c r="Y25" s="2"/>
      <c r="Z25" s="2"/>
      <c r="AA25" s="2"/>
      <c r="AB25" s="2"/>
    </row>
    <row r="26" spans="1:28" ht="36.75">
      <c r="A26" s="68" t="s">
        <v>47</v>
      </c>
      <c r="B26" s="12" t="s">
        <v>6</v>
      </c>
      <c r="C26" s="61">
        <v>0</v>
      </c>
      <c r="D26" s="61"/>
      <c r="E26" s="61"/>
      <c r="F26" s="61"/>
      <c r="G26" s="61"/>
      <c r="H26" s="4"/>
      <c r="O26" s="1"/>
      <c r="P26" s="1"/>
      <c r="Q26" s="1"/>
      <c r="R26" s="1"/>
      <c r="S26" s="1"/>
      <c r="T26" s="1"/>
      <c r="V26" s="2"/>
      <c r="W26" s="2"/>
      <c r="X26" s="2"/>
      <c r="Y26" s="2"/>
      <c r="Z26" s="2"/>
      <c r="AA26" s="2"/>
      <c r="AB26" s="2"/>
    </row>
    <row r="27" spans="1:28" ht="15.75">
      <c r="A27" s="68" t="s">
        <v>48</v>
      </c>
      <c r="B27" s="12" t="s">
        <v>6</v>
      </c>
      <c r="C27" s="61">
        <v>0</v>
      </c>
      <c r="D27" s="61"/>
      <c r="E27" s="61"/>
      <c r="F27" s="61"/>
      <c r="G27" s="61"/>
      <c r="H27" s="4"/>
      <c r="O27" s="1"/>
      <c r="P27" s="1"/>
      <c r="Q27" s="1"/>
      <c r="R27" s="1"/>
      <c r="S27" s="1"/>
      <c r="T27" s="1"/>
      <c r="V27" s="2"/>
      <c r="W27" s="2"/>
      <c r="X27" s="2"/>
      <c r="Y27" s="2"/>
      <c r="Z27" s="2"/>
      <c r="AA27" s="2"/>
      <c r="AB27" s="2"/>
    </row>
    <row r="28" spans="1:28" ht="15.75">
      <c r="A28" s="68" t="s">
        <v>49</v>
      </c>
      <c r="B28" s="12"/>
      <c r="C28" s="61">
        <v>0</v>
      </c>
      <c r="D28" s="61"/>
      <c r="E28" s="61"/>
      <c r="F28" s="61"/>
      <c r="G28" s="61"/>
      <c r="H28" s="4"/>
      <c r="O28" s="1"/>
      <c r="P28" s="1"/>
      <c r="Q28" s="1"/>
      <c r="R28" s="1"/>
      <c r="S28" s="1"/>
      <c r="T28" s="1"/>
      <c r="V28" s="2"/>
      <c r="W28" s="2"/>
      <c r="X28" s="2"/>
      <c r="Y28" s="2"/>
      <c r="Z28" s="2"/>
      <c r="AA28" s="2"/>
      <c r="AB28" s="2"/>
    </row>
    <row r="29" spans="1:28" ht="15.75">
      <c r="A29" s="68" t="s">
        <v>50</v>
      </c>
      <c r="B29" s="12"/>
      <c r="C29" s="61">
        <v>0</v>
      </c>
      <c r="D29" s="61"/>
      <c r="E29" s="61"/>
      <c r="F29" s="61"/>
      <c r="G29" s="61"/>
      <c r="H29" s="4"/>
      <c r="O29" s="1"/>
      <c r="P29" s="1"/>
      <c r="Q29" s="1"/>
      <c r="R29" s="1"/>
      <c r="S29" s="1"/>
      <c r="T29" s="1"/>
      <c r="V29" s="2"/>
      <c r="W29" s="2"/>
      <c r="X29" s="2"/>
      <c r="Y29" s="2"/>
      <c r="Z29" s="2"/>
      <c r="AA29" s="2"/>
      <c r="AB29" s="2"/>
    </row>
    <row r="30" spans="1:28" ht="15.75">
      <c r="A30" s="54" t="s">
        <v>29</v>
      </c>
      <c r="B30" s="12" t="s">
        <v>6</v>
      </c>
      <c r="C30" s="61">
        <v>-123687</v>
      </c>
      <c r="D30" s="61"/>
      <c r="E30" s="61"/>
      <c r="F30" s="61"/>
      <c r="G30" s="61"/>
      <c r="H30" s="4"/>
      <c r="O30" s="1"/>
      <c r="P30" s="1"/>
      <c r="Q30" s="1"/>
      <c r="R30" s="1"/>
      <c r="S30" s="1"/>
      <c r="T30" s="1"/>
      <c r="V30" s="2"/>
      <c r="W30" s="2"/>
      <c r="X30" s="2"/>
      <c r="Y30" s="2"/>
      <c r="Z30" s="2"/>
      <c r="AA30" s="2"/>
      <c r="AB30" s="2"/>
    </row>
    <row r="31" spans="1:28" ht="15.75">
      <c r="A31" s="54" t="s">
        <v>7</v>
      </c>
      <c r="B31" s="12" t="s">
        <v>8</v>
      </c>
      <c r="C31" s="61">
        <v>97.813</v>
      </c>
      <c r="D31" s="61">
        <v>98.393</v>
      </c>
      <c r="E31" s="61">
        <v>98.393</v>
      </c>
      <c r="F31" s="61">
        <v>98.393</v>
      </c>
      <c r="G31" s="61">
        <v>98.393</v>
      </c>
      <c r="H31" s="4"/>
      <c r="O31" s="1"/>
      <c r="P31" s="1"/>
      <c r="Q31" s="1"/>
      <c r="R31" s="1"/>
      <c r="S31" s="1"/>
      <c r="T31" s="1"/>
      <c r="V31" s="2"/>
      <c r="W31" s="2"/>
      <c r="X31" s="2"/>
      <c r="Y31" s="2"/>
      <c r="Z31" s="2"/>
      <c r="AA31" s="2"/>
      <c r="AB31" s="2"/>
    </row>
    <row r="32" spans="1:28" ht="15.75">
      <c r="A32" s="54" t="s">
        <v>54</v>
      </c>
      <c r="B32" s="12" t="s">
        <v>2</v>
      </c>
      <c r="C32" s="61">
        <v>166.722</v>
      </c>
      <c r="D32" s="61">
        <v>163.523</v>
      </c>
      <c r="E32" s="61">
        <v>163.523</v>
      </c>
      <c r="F32" s="61">
        <v>163.523</v>
      </c>
      <c r="G32" s="61">
        <v>163.523</v>
      </c>
      <c r="H32" s="4"/>
      <c r="O32" s="1"/>
      <c r="P32" s="1"/>
      <c r="Q32" s="1"/>
      <c r="R32" s="1"/>
      <c r="S32" s="1"/>
      <c r="T32" s="1"/>
      <c r="V32" s="2"/>
      <c r="W32" s="2"/>
      <c r="X32" s="2"/>
      <c r="Y32" s="2"/>
      <c r="Z32" s="2"/>
      <c r="AA32" s="2"/>
      <c r="AB32" s="2"/>
    </row>
    <row r="33" spans="1:28" ht="15.75">
      <c r="A33" s="54" t="s">
        <v>9</v>
      </c>
      <c r="B33" s="12" t="s">
        <v>2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4"/>
      <c r="O33" s="1"/>
      <c r="P33" s="1"/>
      <c r="Q33" s="1"/>
      <c r="R33" s="1"/>
      <c r="S33" s="1"/>
      <c r="T33" s="1"/>
      <c r="V33" s="2"/>
      <c r="W33" s="2"/>
      <c r="X33" s="2"/>
      <c r="Y33" s="2"/>
      <c r="Z33" s="2"/>
      <c r="AA33" s="2"/>
      <c r="AB33" s="2"/>
    </row>
    <row r="34" spans="1:28" ht="15.75">
      <c r="A34" s="30" t="s">
        <v>58</v>
      </c>
      <c r="B34" s="13" t="s">
        <v>2</v>
      </c>
      <c r="C34" s="61">
        <v>129.169</v>
      </c>
      <c r="D34" s="61">
        <v>145.978</v>
      </c>
      <c r="E34" s="61">
        <v>145.978</v>
      </c>
      <c r="F34" s="61">
        <v>145.978</v>
      </c>
      <c r="G34" s="61">
        <v>145.978</v>
      </c>
      <c r="H34" s="4"/>
      <c r="O34" s="1"/>
      <c r="P34" s="1"/>
      <c r="Q34" s="1"/>
      <c r="R34" s="1"/>
      <c r="S34" s="1"/>
      <c r="T34" s="1"/>
      <c r="V34" s="2"/>
      <c r="W34" s="2"/>
      <c r="X34" s="2"/>
      <c r="Y34" s="2"/>
      <c r="Z34" s="2"/>
      <c r="AA34" s="2"/>
      <c r="AB34" s="2"/>
    </row>
    <row r="35" spans="1:28" ht="15.75">
      <c r="A35" s="54" t="s">
        <v>55</v>
      </c>
      <c r="B35" s="12" t="s">
        <v>4</v>
      </c>
      <c r="C35" s="61">
        <v>20.49</v>
      </c>
      <c r="D35" s="61">
        <v>7.9</v>
      </c>
      <c r="E35" s="61">
        <v>7.9</v>
      </c>
      <c r="F35" s="61">
        <v>7.9</v>
      </c>
      <c r="G35" s="61">
        <v>7.9</v>
      </c>
      <c r="H35" s="4"/>
      <c r="O35" s="1"/>
      <c r="P35" s="1"/>
      <c r="Q35" s="1"/>
      <c r="R35" s="1"/>
      <c r="S35" s="1"/>
      <c r="T35" s="1"/>
      <c r="V35" s="2"/>
      <c r="W35" s="2"/>
      <c r="X35" s="2"/>
      <c r="Y35" s="2"/>
      <c r="Z35" s="2"/>
      <c r="AA35" s="2"/>
      <c r="AB35" s="2"/>
    </row>
    <row r="36" spans="1:28" ht="15">
      <c r="A36" s="30" t="s">
        <v>73</v>
      </c>
      <c r="B36" s="13" t="s">
        <v>10</v>
      </c>
      <c r="C36" s="61">
        <v>84.74</v>
      </c>
      <c r="D36" s="61">
        <v>75.921</v>
      </c>
      <c r="E36" s="61">
        <v>75.921</v>
      </c>
      <c r="F36" s="61">
        <v>75.921</v>
      </c>
      <c r="G36" s="61">
        <v>75.921</v>
      </c>
      <c r="O36" s="98"/>
      <c r="P36" s="98"/>
      <c r="Q36" s="1"/>
      <c r="R36" s="1"/>
      <c r="S36" s="1"/>
      <c r="T36" s="1"/>
      <c r="U36" s="1"/>
      <c r="V36" s="94"/>
      <c r="W36" s="94"/>
      <c r="X36" s="6"/>
      <c r="Y36" s="6"/>
      <c r="Z36" s="6"/>
      <c r="AA36" s="6"/>
      <c r="AB36" s="6"/>
    </row>
    <row r="37" spans="1:28" ht="15">
      <c r="A37" s="30" t="s">
        <v>11</v>
      </c>
      <c r="B37" s="13" t="s">
        <v>12</v>
      </c>
      <c r="C37" s="61">
        <v>16</v>
      </c>
      <c r="D37" s="61"/>
      <c r="E37" s="61"/>
      <c r="F37" s="61"/>
      <c r="G37" s="61"/>
      <c r="O37" s="1"/>
      <c r="P37" s="1"/>
      <c r="Q37" s="1"/>
      <c r="R37" s="1"/>
      <c r="S37" s="1"/>
      <c r="T37" s="1"/>
      <c r="U37" s="1"/>
      <c r="V37" s="94"/>
      <c r="W37" s="94"/>
      <c r="X37" s="6"/>
      <c r="Y37" s="6"/>
      <c r="Z37" s="6"/>
      <c r="AA37" s="6"/>
      <c r="AB37" s="6"/>
    </row>
    <row r="38" spans="1:28" ht="15">
      <c r="A38" s="30" t="s">
        <v>13</v>
      </c>
      <c r="B38" s="13" t="s">
        <v>14</v>
      </c>
      <c r="C38" s="61">
        <v>543</v>
      </c>
      <c r="D38" s="61"/>
      <c r="E38" s="61"/>
      <c r="F38" s="61"/>
      <c r="G38" s="61"/>
      <c r="O38" s="1"/>
      <c r="P38" s="1"/>
      <c r="Q38" s="1"/>
      <c r="R38" s="1"/>
      <c r="S38" s="1"/>
      <c r="T38" s="1"/>
      <c r="U38" s="1"/>
      <c r="V38" s="7"/>
      <c r="W38" s="7"/>
      <c r="X38" s="6"/>
      <c r="Y38" s="6"/>
      <c r="Z38" s="6"/>
      <c r="AA38" s="6"/>
      <c r="AB38" s="6"/>
    </row>
    <row r="39" spans="1:28" ht="15">
      <c r="A39" s="30" t="s">
        <v>13</v>
      </c>
      <c r="B39" s="13" t="s">
        <v>14</v>
      </c>
      <c r="C39" s="61">
        <v>31</v>
      </c>
      <c r="D39" s="88"/>
      <c r="E39" s="61"/>
      <c r="F39" s="61"/>
      <c r="G39" s="67"/>
      <c r="O39" s="1"/>
      <c r="P39" s="1"/>
      <c r="Q39" s="1"/>
      <c r="R39" s="1"/>
      <c r="S39" s="1"/>
      <c r="T39" s="1"/>
      <c r="U39" s="1"/>
      <c r="V39" s="7"/>
      <c r="W39" s="7"/>
      <c r="X39" s="6"/>
      <c r="Y39" s="6"/>
      <c r="Z39" s="6"/>
      <c r="AA39" s="6"/>
      <c r="AB39" s="6"/>
    </row>
    <row r="40" spans="1:28" ht="24">
      <c r="A40" s="80" t="s">
        <v>34</v>
      </c>
      <c r="B40" s="13" t="s">
        <v>15</v>
      </c>
      <c r="C40" s="61">
        <v>223.86</v>
      </c>
      <c r="D40" s="65"/>
      <c r="E40" s="66"/>
      <c r="F40" s="66"/>
      <c r="G40" s="67"/>
      <c r="O40" s="1"/>
      <c r="P40" s="1"/>
      <c r="Q40" s="1"/>
      <c r="R40" s="1"/>
      <c r="S40" s="1"/>
      <c r="T40" s="1"/>
      <c r="U40" s="1"/>
      <c r="V40" s="7"/>
      <c r="W40" s="7"/>
      <c r="X40" s="6"/>
      <c r="Y40" s="6"/>
      <c r="Z40" s="6"/>
      <c r="AA40" s="6"/>
      <c r="AB40" s="6"/>
    </row>
    <row r="41" spans="1:28" ht="24">
      <c r="A41" s="69" t="s">
        <v>35</v>
      </c>
      <c r="B41" s="13" t="s">
        <v>36</v>
      </c>
      <c r="C41" s="84">
        <f>(C16*1000/161075)</f>
        <v>49.33105696104299</v>
      </c>
      <c r="D41" s="65"/>
      <c r="E41" s="66"/>
      <c r="F41" s="66"/>
      <c r="G41" s="67"/>
      <c r="O41" s="1"/>
      <c r="P41" s="1"/>
      <c r="Q41" s="1"/>
      <c r="R41" s="1"/>
      <c r="S41" s="1"/>
      <c r="T41" s="1"/>
      <c r="U41" s="1"/>
      <c r="V41" s="7"/>
      <c r="W41" s="7"/>
      <c r="X41" s="6"/>
      <c r="Y41" s="6"/>
      <c r="Z41" s="6"/>
      <c r="AA41" s="6"/>
      <c r="AB41" s="6"/>
    </row>
    <row r="42" spans="1:28" ht="15">
      <c r="A42" s="69" t="s">
        <v>59</v>
      </c>
      <c r="B42" s="13" t="s">
        <v>60</v>
      </c>
      <c r="C42" s="84">
        <f>445566/161075</f>
        <v>2.7662020797765017</v>
      </c>
      <c r="D42" s="87"/>
      <c r="E42" s="87"/>
      <c r="F42" s="87"/>
      <c r="G42" s="33"/>
      <c r="O42" s="1"/>
      <c r="P42" s="1"/>
      <c r="Q42" s="1"/>
      <c r="R42" s="1"/>
      <c r="S42" s="1"/>
      <c r="T42" s="1"/>
      <c r="U42" s="1"/>
      <c r="V42" s="7"/>
      <c r="W42" s="7"/>
      <c r="X42" s="6"/>
      <c r="Y42" s="6"/>
      <c r="Z42" s="6"/>
      <c r="AA42" s="6"/>
      <c r="AB42" s="6"/>
    </row>
    <row r="43" spans="1:28" ht="24" customHeight="1">
      <c r="A43" s="91" t="s">
        <v>74</v>
      </c>
      <c r="B43" s="92"/>
      <c r="C43" s="93"/>
      <c r="D43" s="87"/>
      <c r="E43" s="87"/>
      <c r="F43" s="87"/>
      <c r="G43" s="33"/>
      <c r="O43" s="1"/>
      <c r="P43" s="1"/>
      <c r="Q43" s="1"/>
      <c r="R43" s="1"/>
      <c r="S43" s="1"/>
      <c r="T43" s="1"/>
      <c r="U43" s="1"/>
      <c r="V43" s="7"/>
      <c r="W43" s="7"/>
      <c r="X43" s="6"/>
      <c r="Y43" s="6"/>
      <c r="Z43" s="6"/>
      <c r="AA43" s="6"/>
      <c r="AB43" s="6"/>
    </row>
    <row r="44" spans="1:28" ht="15.75">
      <c r="A44" s="2"/>
      <c r="B44" s="44"/>
      <c r="C44" s="44"/>
      <c r="D44" s="24"/>
      <c r="E44" s="24"/>
      <c r="F44" s="24"/>
      <c r="G44" s="18"/>
      <c r="O44" s="1"/>
      <c r="P44" s="1"/>
      <c r="Q44" s="1"/>
      <c r="R44" s="1"/>
      <c r="S44" s="1"/>
      <c r="T44" s="1"/>
      <c r="U44" s="1"/>
      <c r="V44" s="7"/>
      <c r="W44" s="7"/>
      <c r="X44" s="6"/>
      <c r="Y44" s="6"/>
      <c r="Z44" s="6"/>
      <c r="AA44" s="6"/>
      <c r="AB44" s="6"/>
    </row>
    <row r="45" spans="1:28" ht="15.75" customHeight="1">
      <c r="A45" s="75" t="s">
        <v>57</v>
      </c>
      <c r="B45" s="55"/>
      <c r="C45" s="55"/>
      <c r="D45" s="24"/>
      <c r="E45" s="24"/>
      <c r="F45" s="24"/>
      <c r="G45" s="18"/>
      <c r="O45" s="1"/>
      <c r="P45" s="1"/>
      <c r="Q45" s="1"/>
      <c r="R45" s="1"/>
      <c r="S45" s="1"/>
      <c r="T45" s="1"/>
      <c r="U45" s="1"/>
      <c r="V45" s="7"/>
      <c r="W45" s="7"/>
      <c r="X45" s="6"/>
      <c r="Y45" s="6"/>
      <c r="Z45" s="6"/>
      <c r="AA45" s="6"/>
      <c r="AB45" s="6"/>
    </row>
    <row r="46" spans="1:28" ht="15.75" customHeight="1">
      <c r="A46" s="76" t="s">
        <v>0</v>
      </c>
      <c r="B46" s="74" t="s">
        <v>1</v>
      </c>
      <c r="C46" s="77" t="s">
        <v>69</v>
      </c>
      <c r="D46" s="24"/>
      <c r="E46" s="24"/>
      <c r="F46" s="24"/>
      <c r="G46" s="18"/>
      <c r="O46" s="1"/>
      <c r="P46" s="1"/>
      <c r="Q46" s="1"/>
      <c r="R46" s="1"/>
      <c r="S46" s="1"/>
      <c r="T46" s="1"/>
      <c r="U46" s="1"/>
      <c r="V46" s="7"/>
      <c r="W46" s="7"/>
      <c r="X46" s="6"/>
      <c r="Y46" s="6"/>
      <c r="Z46" s="6"/>
      <c r="AA46" s="6"/>
      <c r="AB46" s="6"/>
    </row>
    <row r="47" spans="1:28" ht="15.75" customHeight="1">
      <c r="A47" s="101" t="s">
        <v>53</v>
      </c>
      <c r="B47" s="74"/>
      <c r="C47" s="108"/>
      <c r="D47" s="24"/>
      <c r="E47" s="24"/>
      <c r="F47" s="24"/>
      <c r="G47" s="18"/>
      <c r="O47" s="1"/>
      <c r="P47" s="1"/>
      <c r="Q47" s="1"/>
      <c r="R47" s="1"/>
      <c r="S47" s="1"/>
      <c r="T47" s="1"/>
      <c r="U47" s="1"/>
      <c r="V47" s="7"/>
      <c r="W47" s="7"/>
      <c r="X47" s="6"/>
      <c r="Y47" s="6"/>
      <c r="Z47" s="6"/>
      <c r="AA47" s="6"/>
      <c r="AB47" s="6"/>
    </row>
    <row r="48" spans="1:28" ht="15.75" customHeight="1">
      <c r="A48" s="71" t="s">
        <v>61</v>
      </c>
      <c r="B48" s="12" t="s">
        <v>40</v>
      </c>
      <c r="C48" s="108">
        <v>0</v>
      </c>
      <c r="D48" s="24"/>
      <c r="E48" s="24"/>
      <c r="F48" s="24"/>
      <c r="G48" s="18"/>
      <c r="O48" s="1"/>
      <c r="P48" s="1"/>
      <c r="Q48" s="1"/>
      <c r="R48" s="1"/>
      <c r="S48" s="1"/>
      <c r="T48" s="1"/>
      <c r="U48" s="1"/>
      <c r="V48" s="7"/>
      <c r="W48" s="7"/>
      <c r="X48" s="6"/>
      <c r="Y48" s="6"/>
      <c r="Z48" s="6"/>
      <c r="AA48" s="6"/>
      <c r="AB48" s="6"/>
    </row>
    <row r="49" spans="1:28" ht="15.75" customHeight="1">
      <c r="A49" s="71" t="s">
        <v>62</v>
      </c>
      <c r="B49" s="74" t="s">
        <v>44</v>
      </c>
      <c r="C49" s="108">
        <v>0</v>
      </c>
      <c r="D49" s="24"/>
      <c r="E49" s="24"/>
      <c r="F49" s="24"/>
      <c r="G49" s="18"/>
      <c r="O49" s="1"/>
      <c r="P49" s="1"/>
      <c r="Q49" s="1"/>
      <c r="R49" s="1"/>
      <c r="S49" s="1"/>
      <c r="T49" s="1"/>
      <c r="U49" s="1"/>
      <c r="V49" s="7"/>
      <c r="W49" s="7"/>
      <c r="X49" s="6"/>
      <c r="Y49" s="6"/>
      <c r="Z49" s="6"/>
      <c r="AA49" s="6"/>
      <c r="AB49" s="6"/>
    </row>
    <row r="50" spans="1:28" ht="31.5" customHeight="1">
      <c r="A50" s="89" t="s">
        <v>63</v>
      </c>
      <c r="B50" s="74"/>
      <c r="C50" s="108">
        <v>0</v>
      </c>
      <c r="D50" s="24"/>
      <c r="E50" s="24"/>
      <c r="F50" s="24"/>
      <c r="G50" s="18"/>
      <c r="O50" s="1"/>
      <c r="P50" s="1"/>
      <c r="Q50" s="1"/>
      <c r="R50" s="1"/>
      <c r="S50" s="1"/>
      <c r="T50" s="1"/>
      <c r="U50" s="1"/>
      <c r="V50" s="7"/>
      <c r="W50" s="7"/>
      <c r="X50" s="6"/>
      <c r="Y50" s="6"/>
      <c r="Z50" s="6"/>
      <c r="AA50" s="6"/>
      <c r="AB50" s="6"/>
    </row>
    <row r="51" spans="1:28" ht="31.5" customHeight="1">
      <c r="A51" s="100" t="s">
        <v>71</v>
      </c>
      <c r="B51" s="74"/>
      <c r="C51" s="108">
        <v>0</v>
      </c>
      <c r="D51" s="24"/>
      <c r="E51" s="24"/>
      <c r="F51" s="24"/>
      <c r="G51" s="18"/>
      <c r="O51" s="1"/>
      <c r="P51" s="1"/>
      <c r="Q51" s="1"/>
      <c r="R51" s="1"/>
      <c r="S51" s="1"/>
      <c r="T51" s="1"/>
      <c r="U51" s="1"/>
      <c r="V51" s="7"/>
      <c r="W51" s="7"/>
      <c r="X51" s="6"/>
      <c r="Y51" s="6"/>
      <c r="Z51" s="6"/>
      <c r="AA51" s="6"/>
      <c r="AB51" s="6"/>
    </row>
    <row r="52" spans="1:28" ht="42" customHeight="1">
      <c r="A52" s="100" t="s">
        <v>72</v>
      </c>
      <c r="B52" s="74"/>
      <c r="C52" s="108">
        <v>0</v>
      </c>
      <c r="D52" s="24"/>
      <c r="E52" s="24"/>
      <c r="F52" s="24"/>
      <c r="G52" s="18"/>
      <c r="O52" s="1"/>
      <c r="P52" s="1"/>
      <c r="Q52" s="1"/>
      <c r="R52" s="1"/>
      <c r="S52" s="1"/>
      <c r="T52" s="1"/>
      <c r="U52" s="1"/>
      <c r="V52" s="7"/>
      <c r="W52" s="7"/>
      <c r="X52" s="6"/>
      <c r="Y52" s="6"/>
      <c r="Z52" s="6"/>
      <c r="AA52" s="6"/>
      <c r="AB52" s="6"/>
    </row>
    <row r="53" spans="1:28" ht="25.5" customHeight="1">
      <c r="A53" s="90" t="s">
        <v>64</v>
      </c>
      <c r="B53" s="74" t="s">
        <v>4</v>
      </c>
      <c r="C53" s="108">
        <v>0</v>
      </c>
      <c r="D53" s="24"/>
      <c r="E53" s="24"/>
      <c r="F53" s="24"/>
      <c r="G53" s="18"/>
      <c r="O53" s="1"/>
      <c r="P53" s="1"/>
      <c r="Q53" s="1"/>
      <c r="R53" s="1"/>
      <c r="S53" s="1"/>
      <c r="T53" s="1"/>
      <c r="U53" s="1"/>
      <c r="V53" s="7"/>
      <c r="W53" s="7"/>
      <c r="X53" s="6"/>
      <c r="Y53" s="6"/>
      <c r="Z53" s="6"/>
      <c r="AA53" s="6"/>
      <c r="AB53" s="6"/>
    </row>
    <row r="54" spans="1:28" ht="27.75" customHeight="1">
      <c r="A54" s="68" t="s">
        <v>65</v>
      </c>
      <c r="B54" s="74" t="s">
        <v>43</v>
      </c>
      <c r="C54" s="108">
        <v>14</v>
      </c>
      <c r="D54" s="24"/>
      <c r="E54" s="24"/>
      <c r="F54" s="24"/>
      <c r="G54" s="18"/>
      <c r="O54" s="1"/>
      <c r="P54" s="1"/>
      <c r="Q54" s="1"/>
      <c r="R54" s="1"/>
      <c r="S54" s="1"/>
      <c r="T54" s="1"/>
      <c r="U54" s="1"/>
      <c r="V54" s="7"/>
      <c r="W54" s="7"/>
      <c r="X54" s="6"/>
      <c r="Y54" s="6"/>
      <c r="Z54" s="6"/>
      <c r="AA54" s="6"/>
      <c r="AB54" s="6"/>
    </row>
    <row r="55" spans="1:28" ht="15.75" customHeight="1">
      <c r="A55" s="102" t="s">
        <v>75</v>
      </c>
      <c r="B55" s="74"/>
      <c r="C55" s="108"/>
      <c r="D55" s="24"/>
      <c r="E55" s="24"/>
      <c r="F55" s="24"/>
      <c r="G55" s="18"/>
      <c r="O55" s="1"/>
      <c r="P55" s="1"/>
      <c r="Q55" s="1"/>
      <c r="R55" s="1"/>
      <c r="S55" s="1"/>
      <c r="T55" s="1"/>
      <c r="U55" s="1"/>
      <c r="V55" s="7"/>
      <c r="W55" s="7"/>
      <c r="X55" s="6"/>
      <c r="Y55" s="6"/>
      <c r="Z55" s="6"/>
      <c r="AA55" s="6"/>
      <c r="AB55" s="6"/>
    </row>
    <row r="56" spans="1:7" s="1" customFormat="1" ht="15" customHeight="1">
      <c r="A56" s="71" t="s">
        <v>39</v>
      </c>
      <c r="B56" s="12" t="s">
        <v>40</v>
      </c>
      <c r="C56" s="61">
        <v>0</v>
      </c>
      <c r="D56"/>
      <c r="E56"/>
      <c r="F56"/>
      <c r="G56"/>
    </row>
    <row r="57" spans="1:7" s="1" customFormat="1" ht="39.75" customHeight="1">
      <c r="A57" s="81" t="s">
        <v>45</v>
      </c>
      <c r="B57" s="12" t="s">
        <v>44</v>
      </c>
      <c r="C57" s="61">
        <v>0</v>
      </c>
      <c r="D57"/>
      <c r="E57"/>
      <c r="F57"/>
      <c r="G57"/>
    </row>
    <row r="58" spans="1:7" s="1" customFormat="1" ht="30.75" customHeight="1">
      <c r="A58" s="68" t="s">
        <v>46</v>
      </c>
      <c r="B58" s="78" t="s">
        <v>44</v>
      </c>
      <c r="C58" s="109">
        <v>0</v>
      </c>
      <c r="D58" s="22"/>
      <c r="E58" s="22"/>
      <c r="F58" s="22"/>
      <c r="G58" s="20"/>
    </row>
    <row r="59" spans="1:7" s="1" customFormat="1" ht="60.75" customHeight="1">
      <c r="A59" s="81" t="s">
        <v>67</v>
      </c>
      <c r="B59" s="12"/>
      <c r="C59" s="61"/>
      <c r="D59" s="23"/>
      <c r="E59" s="23"/>
      <c r="F59" s="24"/>
      <c r="G59" s="18"/>
    </row>
    <row r="60" spans="1:7" s="1" customFormat="1" ht="28.5" customHeight="1">
      <c r="A60" s="81" t="s">
        <v>41</v>
      </c>
      <c r="B60" s="12" t="s">
        <v>4</v>
      </c>
      <c r="C60" s="61">
        <v>0</v>
      </c>
      <c r="D60" s="19"/>
      <c r="E60" s="19"/>
      <c r="F60" s="19"/>
      <c r="G60" s="25"/>
    </row>
    <row r="61" spans="1:7" s="1" customFormat="1" ht="15" customHeight="1">
      <c r="A61" s="68" t="s">
        <v>42</v>
      </c>
      <c r="B61" s="78" t="s">
        <v>43</v>
      </c>
      <c r="C61" s="79">
        <v>14</v>
      </c>
      <c r="D61" s="26"/>
      <c r="E61" s="26"/>
      <c r="F61" s="26"/>
      <c r="G61" s="18"/>
    </row>
    <row r="62" spans="1:7" s="1" customFormat="1" ht="15" customHeight="1">
      <c r="A62" s="72"/>
      <c r="B62" s="21"/>
      <c r="C62" s="34"/>
      <c r="D62" s="26"/>
      <c r="E62" s="26"/>
      <c r="F62" s="26"/>
      <c r="G62" s="18"/>
    </row>
    <row r="63" spans="1:7" s="1" customFormat="1" ht="15" customHeight="1">
      <c r="A63" s="72"/>
      <c r="B63" s="21"/>
      <c r="C63" s="34"/>
      <c r="D63" s="26"/>
      <c r="E63" s="26"/>
      <c r="F63" s="26"/>
      <c r="G63" s="18"/>
    </row>
    <row r="64" spans="1:7" s="1" customFormat="1" ht="15" customHeight="1">
      <c r="A64" s="73" t="s">
        <v>100</v>
      </c>
      <c r="B64" s="16"/>
      <c r="C64" s="35"/>
      <c r="D64" s="27"/>
      <c r="E64" s="27"/>
      <c r="F64" s="17"/>
      <c r="G64" s="15"/>
    </row>
    <row r="65" spans="1:7" s="1" customFormat="1" ht="15" customHeight="1">
      <c r="A65" s="76" t="s">
        <v>0</v>
      </c>
      <c r="B65" s="74" t="s">
        <v>1</v>
      </c>
      <c r="C65" s="77" t="s">
        <v>69</v>
      </c>
      <c r="D65" s="27"/>
      <c r="E65" s="27"/>
      <c r="F65" s="17"/>
      <c r="G65" s="15"/>
    </row>
    <row r="66" spans="1:7" s="1" customFormat="1" ht="90" customHeight="1">
      <c r="A66" s="103" t="s">
        <v>76</v>
      </c>
      <c r="B66" s="104" t="s">
        <v>77</v>
      </c>
      <c r="C66" s="110" t="s">
        <v>78</v>
      </c>
      <c r="D66" s="26"/>
      <c r="E66" s="26"/>
      <c r="F66" s="26"/>
      <c r="G66" s="18"/>
    </row>
    <row r="67" spans="1:7" s="1" customFormat="1" ht="15" customHeight="1">
      <c r="A67" s="103" t="s">
        <v>79</v>
      </c>
      <c r="B67" s="104" t="s">
        <v>77</v>
      </c>
      <c r="C67" s="111" t="s">
        <v>80</v>
      </c>
      <c r="D67" s="22"/>
      <c r="E67" s="22"/>
      <c r="F67" s="22"/>
      <c r="G67" s="28"/>
    </row>
    <row r="68" spans="1:7" s="1" customFormat="1" ht="120.75" customHeight="1">
      <c r="A68" s="103" t="s">
        <v>81</v>
      </c>
      <c r="B68" s="104" t="s">
        <v>77</v>
      </c>
      <c r="C68" s="112" t="s">
        <v>82</v>
      </c>
      <c r="D68" s="27"/>
      <c r="E68" s="27"/>
      <c r="F68" s="27"/>
      <c r="G68" s="18"/>
    </row>
    <row r="69" spans="1:7" s="1" customFormat="1" ht="64.5" customHeight="1">
      <c r="A69" s="103" t="s">
        <v>83</v>
      </c>
      <c r="B69" s="104" t="s">
        <v>77</v>
      </c>
      <c r="C69" s="110" t="s">
        <v>84</v>
      </c>
      <c r="D69" s="29"/>
      <c r="E69" s="29"/>
      <c r="F69" s="29"/>
      <c r="G69" s="18"/>
    </row>
    <row r="70" spans="1:7" s="1" customFormat="1" ht="53.25" customHeight="1">
      <c r="A70" s="103" t="s">
        <v>85</v>
      </c>
      <c r="B70" s="104" t="s">
        <v>77</v>
      </c>
      <c r="C70" s="110" t="s">
        <v>86</v>
      </c>
      <c r="D70" s="24"/>
      <c r="E70" s="24"/>
      <c r="F70" s="24"/>
      <c r="G70" s="18"/>
    </row>
    <row r="71" spans="1:7" s="1" customFormat="1" ht="15" customHeight="1">
      <c r="A71" s="103" t="s">
        <v>87</v>
      </c>
      <c r="B71" s="104" t="s">
        <v>77</v>
      </c>
      <c r="C71" s="111" t="s">
        <v>88</v>
      </c>
      <c r="D71" s="26"/>
      <c r="E71" s="26"/>
      <c r="F71" s="26"/>
      <c r="G71" s="18"/>
    </row>
    <row r="72" spans="1:7" s="1" customFormat="1" ht="15" customHeight="1">
      <c r="A72" s="103" t="s">
        <v>89</v>
      </c>
      <c r="B72" s="104" t="s">
        <v>77</v>
      </c>
      <c r="C72" s="111" t="s">
        <v>90</v>
      </c>
      <c r="D72" s="22"/>
      <c r="E72" s="22"/>
      <c r="F72" s="22"/>
      <c r="G72" s="15"/>
    </row>
    <row r="73" spans="1:7" s="1" customFormat="1" ht="34.5" customHeight="1">
      <c r="A73" s="103" t="s">
        <v>101</v>
      </c>
      <c r="B73" s="104" t="s">
        <v>91</v>
      </c>
      <c r="C73" s="114">
        <f>C74+C75</f>
        <v>9386</v>
      </c>
      <c r="D73" s="14"/>
      <c r="E73" s="14"/>
      <c r="F73" s="14"/>
      <c r="G73" s="18"/>
    </row>
    <row r="74" spans="1:7" s="1" customFormat="1" ht="15" customHeight="1">
      <c r="A74" s="116" t="s">
        <v>92</v>
      </c>
      <c r="B74" s="104" t="s">
        <v>91</v>
      </c>
      <c r="C74" s="115">
        <v>597</v>
      </c>
      <c r="D74" s="14"/>
      <c r="E74" s="14"/>
      <c r="F74" s="14"/>
      <c r="G74" s="15"/>
    </row>
    <row r="75" spans="1:7" s="1" customFormat="1" ht="15" customHeight="1">
      <c r="A75" s="116" t="s">
        <v>93</v>
      </c>
      <c r="B75" s="104" t="s">
        <v>91</v>
      </c>
      <c r="C75" s="115">
        <v>8789</v>
      </c>
      <c r="D75" s="29"/>
      <c r="E75" s="29"/>
      <c r="F75" s="29"/>
      <c r="G75" s="18"/>
    </row>
    <row r="76" spans="1:7" s="1" customFormat="1" ht="15" customHeight="1">
      <c r="A76" s="103" t="s">
        <v>94</v>
      </c>
      <c r="B76" s="104" t="s">
        <v>91</v>
      </c>
      <c r="C76" s="113" t="s">
        <v>77</v>
      </c>
      <c r="D76" s="29"/>
      <c r="E76" s="29"/>
      <c r="F76" s="29"/>
      <c r="G76" s="18"/>
    </row>
    <row r="77" spans="1:7" s="1" customFormat="1" ht="15" customHeight="1">
      <c r="A77" s="105" t="s">
        <v>95</v>
      </c>
      <c r="B77" s="104" t="s">
        <v>91</v>
      </c>
      <c r="C77" s="114">
        <f>C78+C79+C80+C81</f>
        <v>1645</v>
      </c>
      <c r="D77" s="23"/>
      <c r="E77" s="23"/>
      <c r="F77" s="23"/>
      <c r="G77" s="18"/>
    </row>
    <row r="78" spans="1:7" s="1" customFormat="1" ht="15" customHeight="1">
      <c r="A78" s="106" t="s">
        <v>96</v>
      </c>
      <c r="B78" s="104" t="s">
        <v>91</v>
      </c>
      <c r="C78" s="115">
        <f>C83+C88</f>
        <v>0</v>
      </c>
      <c r="D78" s="24"/>
      <c r="E78" s="24"/>
      <c r="F78" s="24"/>
      <c r="G78" s="18"/>
    </row>
    <row r="79" spans="1:7" s="1" customFormat="1" ht="15" customHeight="1">
      <c r="A79" s="106" t="s">
        <v>97</v>
      </c>
      <c r="B79" s="104" t="s">
        <v>91</v>
      </c>
      <c r="C79" s="115">
        <f>C84+C89</f>
        <v>500</v>
      </c>
      <c r="D79" s="14"/>
      <c r="E79" s="14"/>
      <c r="F79" s="14"/>
      <c r="G79" s="18"/>
    </row>
    <row r="80" spans="1:7" s="43" customFormat="1" ht="15" customHeight="1">
      <c r="A80" s="107" t="s">
        <v>98</v>
      </c>
      <c r="B80" s="104" t="s">
        <v>91</v>
      </c>
      <c r="C80" s="115">
        <f>C85+C90</f>
        <v>0</v>
      </c>
      <c r="D80" s="36"/>
      <c r="E80" s="31"/>
      <c r="F80" s="31"/>
      <c r="G80" s="18"/>
    </row>
    <row r="81" spans="1:7" s="43" customFormat="1" ht="15" customHeight="1">
      <c r="A81" s="106" t="s">
        <v>99</v>
      </c>
      <c r="B81" s="104" t="s">
        <v>91</v>
      </c>
      <c r="C81" s="115">
        <f>C86+C91</f>
        <v>1145</v>
      </c>
      <c r="D81" s="37"/>
      <c r="E81" s="31"/>
      <c r="F81" s="36"/>
      <c r="G81" s="18"/>
    </row>
    <row r="82" spans="1:7" s="43" customFormat="1" ht="15" customHeight="1">
      <c r="A82" s="117" t="s">
        <v>92</v>
      </c>
      <c r="B82" s="104" t="s">
        <v>91</v>
      </c>
      <c r="C82" s="114">
        <f>SUM(C83:C86)</f>
        <v>483</v>
      </c>
      <c r="D82" s="20"/>
      <c r="E82" s="20"/>
      <c r="F82" s="20"/>
      <c r="G82" s="15"/>
    </row>
    <row r="83" spans="1:13" s="43" customFormat="1" ht="15" customHeight="1">
      <c r="A83" s="106" t="s">
        <v>96</v>
      </c>
      <c r="B83" s="104" t="s">
        <v>91</v>
      </c>
      <c r="C83" s="115">
        <v>0</v>
      </c>
      <c r="D83" s="37"/>
      <c r="E83" s="31"/>
      <c r="F83" s="37"/>
      <c r="G83" s="18"/>
      <c r="H83" s="46"/>
      <c r="I83" s="95"/>
      <c r="J83" s="95"/>
      <c r="K83" s="95"/>
      <c r="L83" s="95"/>
      <c r="M83" s="95"/>
    </row>
    <row r="84" spans="1:13" s="43" customFormat="1" ht="15" customHeight="1">
      <c r="A84" s="106" t="s">
        <v>97</v>
      </c>
      <c r="B84" s="104" t="s">
        <v>91</v>
      </c>
      <c r="C84" s="115">
        <v>247</v>
      </c>
      <c r="D84" s="37"/>
      <c r="E84" s="37"/>
      <c r="F84" s="37"/>
      <c r="G84" s="18"/>
      <c r="H84" s="46"/>
      <c r="I84" s="47"/>
      <c r="J84" s="47"/>
      <c r="K84" s="47"/>
      <c r="L84" s="47"/>
      <c r="M84" s="47"/>
    </row>
    <row r="85" spans="1:13" s="43" customFormat="1" ht="15" customHeight="1">
      <c r="A85" s="107" t="s">
        <v>98</v>
      </c>
      <c r="B85" s="104" t="s">
        <v>91</v>
      </c>
      <c r="C85" s="115">
        <v>0</v>
      </c>
      <c r="D85" s="20"/>
      <c r="E85" s="15"/>
      <c r="F85" s="20"/>
      <c r="G85" s="18"/>
      <c r="H85" s="46"/>
      <c r="I85" s="47"/>
      <c r="J85" s="47"/>
      <c r="K85" s="47"/>
      <c r="L85" s="47"/>
      <c r="M85" s="47"/>
    </row>
    <row r="86" spans="1:8" s="43" customFormat="1" ht="15" customHeight="1">
      <c r="A86" s="106" t="s">
        <v>99</v>
      </c>
      <c r="B86" s="104" t="s">
        <v>91</v>
      </c>
      <c r="C86" s="115">
        <v>236</v>
      </c>
      <c r="D86" s="18"/>
      <c r="E86" s="18"/>
      <c r="F86" s="18"/>
      <c r="G86" s="18"/>
      <c r="H86" s="46"/>
    </row>
    <row r="87" spans="1:7" s="43" customFormat="1" ht="15" customHeight="1">
      <c r="A87" s="117" t="s">
        <v>93</v>
      </c>
      <c r="B87" s="104" t="s">
        <v>91</v>
      </c>
      <c r="C87" s="114">
        <f>SUM(C88:C91)</f>
        <v>1162</v>
      </c>
      <c r="D87" s="18"/>
      <c r="E87" s="18"/>
      <c r="F87" s="18"/>
      <c r="G87" s="18"/>
    </row>
    <row r="88" spans="1:7" s="43" customFormat="1" ht="15" customHeight="1">
      <c r="A88" s="106" t="s">
        <v>96</v>
      </c>
      <c r="B88" s="104" t="s">
        <v>91</v>
      </c>
      <c r="C88" s="115">
        <v>0</v>
      </c>
      <c r="D88" s="18"/>
      <c r="E88" s="18"/>
      <c r="F88" s="18"/>
      <c r="G88" s="18"/>
    </row>
    <row r="89" spans="1:7" s="43" customFormat="1" ht="15" customHeight="1">
      <c r="A89" s="106" t="s">
        <v>97</v>
      </c>
      <c r="B89" s="104" t="s">
        <v>91</v>
      </c>
      <c r="C89" s="115">
        <v>253</v>
      </c>
      <c r="D89" s="18"/>
      <c r="E89" s="18"/>
      <c r="F89" s="18"/>
      <c r="G89" s="18"/>
    </row>
    <row r="90" spans="1:7" s="43" customFormat="1" ht="15" customHeight="1">
      <c r="A90" s="107" t="s">
        <v>98</v>
      </c>
      <c r="B90" s="104" t="s">
        <v>91</v>
      </c>
      <c r="C90" s="115">
        <v>0</v>
      </c>
      <c r="D90" s="18"/>
      <c r="E90" s="18"/>
      <c r="F90" s="18"/>
      <c r="G90" s="18"/>
    </row>
    <row r="91" spans="1:7" s="43" customFormat="1" ht="15" customHeight="1">
      <c r="A91" s="106" t="s">
        <v>99</v>
      </c>
      <c r="B91" s="104" t="s">
        <v>91</v>
      </c>
      <c r="C91" s="115">
        <v>909</v>
      </c>
      <c r="D91" s="18"/>
      <c r="E91" s="18"/>
      <c r="F91" s="18"/>
      <c r="G91" s="18"/>
    </row>
    <row r="92" spans="1:7" s="43" customFormat="1" ht="15" customHeight="1">
      <c r="A92" s="45"/>
      <c r="B92" s="44"/>
      <c r="C92" s="33"/>
      <c r="D92" s="18"/>
      <c r="E92" s="18"/>
      <c r="F92" s="48"/>
      <c r="G92" s="18"/>
    </row>
    <row r="93" spans="1:7" s="43" customFormat="1" ht="15" customHeight="1">
      <c r="A93" s="45"/>
      <c r="B93" s="44"/>
      <c r="C93" s="33"/>
      <c r="D93" s="18"/>
      <c r="E93" s="18"/>
      <c r="F93" s="18"/>
      <c r="G93" s="18"/>
    </row>
    <row r="94" spans="1:7" s="43" customFormat="1" ht="15" customHeight="1">
      <c r="A94" s="45"/>
      <c r="B94" s="44"/>
      <c r="C94" s="33"/>
      <c r="D94" s="18"/>
      <c r="E94" s="18"/>
      <c r="F94" s="18"/>
      <c r="G94" s="18"/>
    </row>
    <row r="95" spans="1:7" s="43" customFormat="1" ht="15" customHeight="1">
      <c r="A95" s="41"/>
      <c r="B95" s="42"/>
      <c r="C95" s="31"/>
      <c r="D95" s="37"/>
      <c r="E95" s="31"/>
      <c r="F95" s="37"/>
      <c r="G95" s="18"/>
    </row>
    <row r="96" spans="1:7" s="43" customFormat="1" ht="22.5" customHeight="1">
      <c r="A96" s="49"/>
      <c r="B96" s="42"/>
      <c r="C96" s="37"/>
      <c r="D96" s="37"/>
      <c r="E96" s="37"/>
      <c r="F96" s="37"/>
      <c r="G96" s="20"/>
    </row>
    <row r="97" spans="1:7" s="43" customFormat="1" ht="27" customHeight="1">
      <c r="A97" s="50"/>
      <c r="B97" s="44"/>
      <c r="C97" s="25"/>
      <c r="D97" s="25"/>
      <c r="E97" s="25"/>
      <c r="F97" s="25"/>
      <c r="G97" s="25"/>
    </row>
    <row r="98" spans="1:6" s="43" customFormat="1" ht="12.75">
      <c r="A98" s="40"/>
      <c r="B98" s="38"/>
      <c r="C98" s="38"/>
      <c r="D98" s="51"/>
      <c r="E98" s="51"/>
      <c r="F98" s="51"/>
    </row>
    <row r="99" spans="1:6" s="43" customFormat="1" ht="12.75">
      <c r="A99" s="39"/>
      <c r="B99" s="39"/>
      <c r="C99" s="39"/>
      <c r="D99" s="51"/>
      <c r="E99" s="51"/>
      <c r="F99" s="51"/>
    </row>
    <row r="100" spans="1:6" s="43" customFormat="1" ht="12.75">
      <c r="A100" s="40"/>
      <c r="B100" s="40"/>
      <c r="C100" s="40"/>
      <c r="D100" s="51"/>
      <c r="E100" s="51"/>
      <c r="F100" s="51"/>
    </row>
    <row r="101" spans="1:6" s="43" customFormat="1" ht="12.75">
      <c r="A101" s="40"/>
      <c r="B101" s="40"/>
      <c r="C101" s="40"/>
      <c r="D101" s="51"/>
      <c r="E101" s="51"/>
      <c r="F101" s="51"/>
    </row>
    <row r="102" spans="1:6" s="43" customFormat="1" ht="12.75">
      <c r="A102" s="39"/>
      <c r="B102" s="39"/>
      <c r="C102" s="39"/>
      <c r="D102" s="51"/>
      <c r="E102" s="51"/>
      <c r="F102" s="51"/>
    </row>
    <row r="103" spans="1:6" s="43" customFormat="1" ht="12.75">
      <c r="A103" s="40"/>
      <c r="B103" s="40"/>
      <c r="C103" s="40"/>
      <c r="D103" s="51"/>
      <c r="E103" s="51"/>
      <c r="F103" s="51"/>
    </row>
    <row r="104" spans="1:6" s="43" customFormat="1" ht="12.75">
      <c r="A104" s="40"/>
      <c r="B104" s="40"/>
      <c r="C104" s="40"/>
      <c r="D104" s="51"/>
      <c r="E104" s="51"/>
      <c r="F104" s="51"/>
    </row>
    <row r="105" spans="1:6" s="43" customFormat="1" ht="12.75">
      <c r="A105" s="40"/>
      <c r="B105" s="40"/>
      <c r="C105" s="40"/>
      <c r="D105" s="51"/>
      <c r="E105" s="51"/>
      <c r="F105" s="51"/>
    </row>
    <row r="106" spans="1:6" s="43" customFormat="1" ht="12.75">
      <c r="A106" s="40"/>
      <c r="B106" s="40"/>
      <c r="C106" s="40"/>
      <c r="D106" s="51"/>
      <c r="E106" s="51"/>
      <c r="F106" s="51"/>
    </row>
    <row r="107" spans="1:6" s="43" customFormat="1" ht="12.75">
      <c r="A107" s="40"/>
      <c r="B107" s="40"/>
      <c r="C107" s="40"/>
      <c r="D107" s="51"/>
      <c r="E107" s="51"/>
      <c r="F107" s="51"/>
    </row>
    <row r="108" spans="1:6" s="32" customFormat="1" ht="12.75">
      <c r="A108" s="40"/>
      <c r="B108" s="40"/>
      <c r="C108" s="40"/>
      <c r="D108" s="51"/>
      <c r="E108" s="51"/>
      <c r="F108" s="51"/>
    </row>
    <row r="109" spans="1:6" s="32" customFormat="1" ht="12.75">
      <c r="A109" s="39"/>
      <c r="B109" s="39"/>
      <c r="C109" s="39"/>
      <c r="D109" s="51"/>
      <c r="E109" s="51"/>
      <c r="F109" s="51"/>
    </row>
    <row r="110" spans="1:6" s="32" customFormat="1" ht="12.75">
      <c r="A110" s="40"/>
      <c r="B110" s="40"/>
      <c r="C110" s="40"/>
      <c r="D110" s="51"/>
      <c r="E110" s="51"/>
      <c r="F110" s="51"/>
    </row>
    <row r="111" spans="1:6" s="32" customFormat="1" ht="12.75">
      <c r="A111" s="40"/>
      <c r="B111" s="40"/>
      <c r="C111" s="40"/>
      <c r="D111" s="51"/>
      <c r="E111" s="51"/>
      <c r="F111" s="51"/>
    </row>
    <row r="112" spans="1:6" s="32" customFormat="1" ht="12.75">
      <c r="A112" s="40"/>
      <c r="B112" s="40"/>
      <c r="C112" s="40"/>
      <c r="D112" s="51"/>
      <c r="E112" s="51"/>
      <c r="F112" s="51"/>
    </row>
    <row r="113" spans="1:6" s="32" customFormat="1" ht="12.75">
      <c r="A113" s="40"/>
      <c r="B113" s="40"/>
      <c r="C113" s="40"/>
      <c r="D113" s="51"/>
      <c r="E113" s="51"/>
      <c r="F113" s="51"/>
    </row>
    <row r="114" spans="1:6" ht="12.75">
      <c r="A114" s="8"/>
      <c r="B114" s="8"/>
      <c r="C114" s="8"/>
      <c r="D114" s="9"/>
      <c r="E114" s="9"/>
      <c r="F114" s="9"/>
    </row>
    <row r="115" spans="1:6" ht="12.75">
      <c r="A115" s="8"/>
      <c r="B115" s="8"/>
      <c r="C115" s="8"/>
      <c r="D115" s="9"/>
      <c r="E115" s="9"/>
      <c r="F115" s="9"/>
    </row>
    <row r="116" spans="1:6" ht="12.75">
      <c r="A116" s="8"/>
      <c r="B116" s="8"/>
      <c r="C116" s="8"/>
      <c r="D116" s="9"/>
      <c r="E116" s="9"/>
      <c r="F116" s="9"/>
    </row>
    <row r="117" spans="1:6" ht="12.75">
      <c r="A117" s="8"/>
      <c r="B117" s="8"/>
      <c r="C117" s="8"/>
      <c r="D117" s="9"/>
      <c r="E117" s="9"/>
      <c r="F117" s="9"/>
    </row>
    <row r="118" spans="1:6" ht="12.75">
      <c r="A118" s="8"/>
      <c r="B118" s="8"/>
      <c r="C118" s="8"/>
      <c r="D118" s="9"/>
      <c r="E118" s="9"/>
      <c r="F118" s="9"/>
    </row>
    <row r="119" spans="1:6" ht="12.75">
      <c r="A119" s="8"/>
      <c r="B119" s="8"/>
      <c r="C119" s="8"/>
      <c r="D119" s="9"/>
      <c r="E119" s="9"/>
      <c r="F119" s="9"/>
    </row>
    <row r="120" spans="1:6" ht="12.75">
      <c r="A120" s="8"/>
      <c r="B120" s="8"/>
      <c r="C120" s="8"/>
      <c r="D120" s="9"/>
      <c r="E120" s="9"/>
      <c r="F120" s="9"/>
    </row>
    <row r="121" spans="1:6" ht="12.75">
      <c r="A121" s="8"/>
      <c r="B121" s="8"/>
      <c r="C121" s="8"/>
      <c r="D121" s="9"/>
      <c r="E121" s="9"/>
      <c r="F121" s="9"/>
    </row>
    <row r="122" spans="1:6" ht="12.75">
      <c r="A122" s="8"/>
      <c r="B122" s="8"/>
      <c r="C122" s="8"/>
      <c r="D122" s="9"/>
      <c r="E122" s="9"/>
      <c r="F122" s="9"/>
    </row>
    <row r="123" spans="1:6" ht="12.75">
      <c r="A123" s="5"/>
      <c r="B123" s="5"/>
      <c r="C123" s="5"/>
      <c r="D123" s="5"/>
      <c r="E123" s="5"/>
      <c r="F123" s="5"/>
    </row>
  </sheetData>
  <sheetProtection/>
  <mergeCells count="7">
    <mergeCell ref="A43:C43"/>
    <mergeCell ref="V36:W36"/>
    <mergeCell ref="V37:W37"/>
    <mergeCell ref="I83:J83"/>
    <mergeCell ref="K83:M83"/>
    <mergeCell ref="D5:F5"/>
    <mergeCell ref="O36:P36"/>
  </mergeCells>
  <dataValidations count="5">
    <dataValidation type="list" allowBlank="1" showInputMessage="1" showErrorMessage="1" prompt="Выберите значение из списка" errorTitle="Ошибка" error="Выберите значение из списка" sqref="A82 A87 A74:A75">
      <formula1>source_of_funding</formula1>
    </dataValidation>
    <dataValidation type="decimal" allowBlank="1" showErrorMessage="1" errorTitle="Ошибка" error="Допускается ввод только неотрицательных чисел!" sqref="C83:C86 C88:C91 C78:C81 C74:C75">
      <formula1>0</formula1>
      <formula2>9.99999999999999E+23</formula2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C6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67 C71:C72"/>
    <dataValidation type="textLength" operator="lessThanOrEqual" allowBlank="1" showInputMessage="1" showErrorMessage="1" errorTitle="Ошибка" error="Допускается ввод не более 900 символов!" sqref="C69:C70 C66">
      <formula1>900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КК и 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Синельникова</dc:creator>
  <cp:keywords/>
  <dc:description/>
  <cp:lastModifiedBy>user</cp:lastModifiedBy>
  <cp:lastPrinted>2017-04-10T09:23:09Z</cp:lastPrinted>
  <dcterms:created xsi:type="dcterms:W3CDTF">2004-03-24T05:14:22Z</dcterms:created>
  <dcterms:modified xsi:type="dcterms:W3CDTF">2017-04-10T10:29:48Z</dcterms:modified>
  <cp:category/>
  <cp:version/>
  <cp:contentType/>
  <cp:contentStatus/>
</cp:coreProperties>
</file>